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SEGUNDO TRIMESTRE 2023\DIGITAL\"/>
    </mc:Choice>
  </mc:AlternateContent>
  <bookViews>
    <workbookView xWindow="0" yWindow="0" windowWidth="23040" windowHeight="9525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ACT!$A$1:$E$224</definedName>
    <definedName name="_xlnm.Print_Area" localSheetId="7">EFE!$A$1:$E$129</definedName>
    <definedName name="_xlnm.Print_Area" localSheetId="1">ESF!$A$1:$I$157</definedName>
    <definedName name="_xlnm.Print_Area" localSheetId="11">Memoria!$A$1:$J$55</definedName>
    <definedName name="_xlnm.Print_Area" localSheetId="0">'Notas a los Edos Financieros'!$A$1:$E$49</definedName>
    <definedName name="_xlnm.Print_Area" localSheetId="5">VHP!$A$1:$E$35</definedName>
  </definedName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7" i="64" s="1"/>
  <c r="C15" i="63"/>
  <c r="C7" i="63"/>
  <c r="C20" i="63" s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<sst xmlns="http://schemas.openxmlformats.org/spreadsheetml/2006/main" count="984" uniqueCount="670">
  <si>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</si>
  <si>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</si>
  <si>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</si>
  <si>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</si>
  <si>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</si>
  <si>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</si>
  <si>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</si>
  <si>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</si>
  <si>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</si>
  <si>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</si>
  <si>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</si>
  <si>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</si>
  <si>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</si>
  <si>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</si>
  <si>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</si>
  <si>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</si>
  <si>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</si>
  <si>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</si>
  <si>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</si>
  <si>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</si>
  <si>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</si>
  <si>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</si>
  <si>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</si>
  <si>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</si>
  <si>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</si>
  <si>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</si>
  <si>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</si>
  <si>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</si>
  <si>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</si>
  <si>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</si>
  <si>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</si>
  <si>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</si>
  <si>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</si>
  <si>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</si>
  <si>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</si>
  <si>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</si>
  <si>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</si>
  <si>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</si>
  <si>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</si>
  <si>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</si>
  <si>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</si>
  <si>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</si>
  <si>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</si>
  <si>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</si>
  <si>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</si>
  <si>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</si>
  <si>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</si>
  <si>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</si>
  <si>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</si>
  <si>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</si>
  <si>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</si>
  <si>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</si>
  <si>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</si>
  <si>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</si>
  <si>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</si>
  <si>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</si>
  <si>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</si>
  <si>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</si>
  <si>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</si>
  <si>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</si>
  <si>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</si>
  <si>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</si>
  <si>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</si>
  <si>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</si>
  <si>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</si>
  <si>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</si>
  <si>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</si>
  <si>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</si>
  <si>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</si>
  <si>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</si>
  <si>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</si>
  <si>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</si>
  <si>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</si>
  <si>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</si>
  <si>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</si>
  <si>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</si>
  <si>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</si>
  <si>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</si>
  <si>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</si>
  <si>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</si>
  <si>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</si>
  <si>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</si>
  <si>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</si>
  <si>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</si>
  <si>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</si>
  <si>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</si>
  <si>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</si>
  <si>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</si>
  <si>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</si>
  <si>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</si>
  <si>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</si>
  <si>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</si>
  <si>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</si>
  <si>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</si>
  <si>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</si>
  <si>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</si>
  <si>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</si>
  <si>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</si>
  <si>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</si>
  <si>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</si>
  <si>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</si>
  <si>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</si>
  <si>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</si>
  <si>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</si>
  <si>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</si>
  <si>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</si>
  <si>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</si>
  <si>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</si>
  <si>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</si>
  <si>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</si>
  <si>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</si>
  <si>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</si>
  <si>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</si>
  <si>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</si>
  <si>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</si>
  <si>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</si>
  <si>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</si>
  <si>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</si>
  <si>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</si>
  <si>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</si>
  <si>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</si>
  <si>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</si>
  <si>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</si>
  <si>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</si>
  <si>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</si>
  <si>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</si>
  <si>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</si>
  <si>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</si>
  <si>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</si>
  <si>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</si>
  <si>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</si>
  <si>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</si>
  <si>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</si>
  <si>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</si>
  <si>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</si>
  <si>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</si>
  <si>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</si>
  <si>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</si>
  <si>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</si>
  <si>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</si>
  <si>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</si>
  <si>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</si>
  <si>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</si>
  <si>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</si>
  <si>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</si>
  <si>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</si>
  <si>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</si>
  <si>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</si>
  <si>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</si>
  <si>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</si>
  <si>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</si>
  <si>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</si>
  <si>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</si>
  <si>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</si>
  <si>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</si>
  <si>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</si>
  <si>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</si>
  <si>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</si>
  <si>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</si>
  <si>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</si>
  <si>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</si>
  <si>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</si>
  <si>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</si>
  <si>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</si>
  <si>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</si>
  <si>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</si>
  <si>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</si>
  <si>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</si>
  <si>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</si>
  <si>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</si>
  <si>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</si>
  <si>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</si>
  <si>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</si>
  <si>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</si>
  <si>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</si>
  <si>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</si>
  <si>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</si>
  <si>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</si>
  <si>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</si>
  <si>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</si>
  <si>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</si>
  <si>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</si>
  <si>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</si>
  <si>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</si>
  <si>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</si>
  <si>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</si>
  <si>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</si>
  <si>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</si>
  <si>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</si>
  <si>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</si>
  <si>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</si>
  <si>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</si>
  <si>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</si>
  <si>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</si>
  <si>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</si>
  <si>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</si>
  <si>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</si>
  <si>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</si>
  <si>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</si>
  <si>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</si>
  <si>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</si>
  <si>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</si>
  <si>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</si>
  <si>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</si>
  <si>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</si>
  <si>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</si>
  <si>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</si>
  <si>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</si>
  <si>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</si>
  <si>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</si>
  <si>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</si>
  <si>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</si>
  <si>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</si>
  <si>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</si>
  <si>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</si>
  <si>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</si>
  <si>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</si>
  <si>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</si>
  <si>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</si>
  <si>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</si>
  <si>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</si>
  <si>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</si>
  <si>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</si>
  <si>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</si>
  <si>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</si>
  <si>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</si>
  <si>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</si>
  <si>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</si>
  <si>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</si>
  <si>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</si>
  <si>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</si>
  <si>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</si>
  <si>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</si>
  <si>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</si>
  <si>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</si>
  <si>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</si>
  <si>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</si>
  <si>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</si>
  <si>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</si>
  <si>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</si>
  <si>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</si>
  <si>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</si>
  <si>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</si>
  <si>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</si>
  <si>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</si>
  <si>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</si>
  <si>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</si>
  <si>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</si>
  <si>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</si>
  <si>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</si>
  <si>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</si>
  <si>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</si>
  <si>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</si>
  <si>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</si>
  <si>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</si>
  <si>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</si>
  <si>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</si>
  <si>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</si>
  <si>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</si>
  <si>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</si>
  <si>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</si>
  <si>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</si>
  <si>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</si>
  <si>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</si>
  <si>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</si>
  <si>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</si>
  <si>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</si>
  <si>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</si>
  <si>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</si>
  <si>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</si>
  <si>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</si>
  <si>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</si>
  <si>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</si>
  <si>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</si>
  <si>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</si>
  <si>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</si>
  <si>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</si>
  <si>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</si>
  <si>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</si>
  <si>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</si>
  <si>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</si>
  <si>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</si>
  <si>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</si>
  <si>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</si>
  <si>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</si>
  <si>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</si>
  <si>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</si>
  <si>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</si>
  <si>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</si>
  <si>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</si>
  <si>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</si>
  <si>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</si>
  <si>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</si>
  <si>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</si>
  <si>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</si>
  <si>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</si>
  <si>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</si>
  <si>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</si>
  <si>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</si>
  <si>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</si>
  <si>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</si>
  <si>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</si>
  <si>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</si>
  <si>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</si>
  <si>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</si>
  <si>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</si>
  <si>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</si>
  <si>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</si>
  <si>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</si>
  <si>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</si>
  <si>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</si>
  <si>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</si>
  <si>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</si>
  <si>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</si>
  <si>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</si>
  <si>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</si>
  <si>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</si>
  <si>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</si>
  <si>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</si>
  <si>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</si>
  <si>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</si>
  <si>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</si>
  <si>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</si>
  <si>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</si>
  <si>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</si>
  <si>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</si>
  <si>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</si>
  <si>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</si>
  <si>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</si>
  <si>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</si>
  <si>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</si>
  <si>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</si>
  <si>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</si>
  <si>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</si>
  <si>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</si>
  <si>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</si>
  <si>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</si>
  <si>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</si>
  <si>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</si>
  <si>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</si>
  <si>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</si>
  <si>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</si>
  <si>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</si>
  <si>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</si>
  <si>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</si>
  <si>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</si>
  <si>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</si>
  <si>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</si>
  <si>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</si>
  <si>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</si>
  <si>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</si>
  <si>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</si>
  <si>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</si>
  <si>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</si>
  <si>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</si>
  <si>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</si>
  <si>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</si>
  <si>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</si>
  <si>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</si>
  <si>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</si>
  <si>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</si>
  <si>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</si>
  <si>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</si>
  <si>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</si>
  <si>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</si>
  <si>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</si>
  <si>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</si>
  <si>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</si>
  <si>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</si>
  <si>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</si>
  <si>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</si>
  <si>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</si>
  <si>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</si>
  <si>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</si>
  <si>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</si>
  <si>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</si>
  <si>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</si>
  <si>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</si>
  <si>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</si>
  <si>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</si>
  <si>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</si>
  <si>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</si>
  <si>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</si>
  <si>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</si>
  <si>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</si>
  <si>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</si>
  <si>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</si>
  <si>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</si>
  <si>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</si>
  <si>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</si>
  <si>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</si>
  <si>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</si>
  <si>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</si>
  <si>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</si>
  <si>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</si>
  <si>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</si>
  <si>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</si>
  <si>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</si>
  <si>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</si>
  <si>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</si>
  <si>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</si>
  <si>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</si>
  <si>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</si>
  <si>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</si>
  <si>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</si>
  <si>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</si>
  <si>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</si>
  <si>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</si>
  <si>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</si>
  <si>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</si>
  <si>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</si>
  <si>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</si>
  <si>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</si>
  <si>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</si>
  <si>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</si>
  <si>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</si>
  <si>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</si>
  <si>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</si>
  <si>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</si>
  <si>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</si>
  <si>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</si>
  <si>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</si>
  <si>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</si>
  <si>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</si>
  <si>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</si>
  <si>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</si>
  <si>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</si>
  <si>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</si>
  <si>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</si>
  <si>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</si>
  <si>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</si>
  <si>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</si>
  <si>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</si>
  <si>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</si>
  <si>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</si>
  <si>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</si>
  <si>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</si>
  <si>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</si>
  <si>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</si>
  <si>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</si>
  <si>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</si>
  <si>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</si>
  <si>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</si>
  <si>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</si>
  <si>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</si>
  <si>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</si>
  <si>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</si>
  <si>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</si>
  <si>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</si>
  <si>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</si>
  <si>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</si>
  <si>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</si>
  <si>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</si>
  <si>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</si>
  <si>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</si>
  <si>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</si>
  <si>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</si>
  <si>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</si>
  <si>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</si>
  <si>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</si>
  <si>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</si>
  <si>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</si>
  <si>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</si>
  <si>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</si>
  <si>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</si>
  <si>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</si>
  <si>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</si>
  <si>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</si>
  <si>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</si>
  <si>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</si>
  <si>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</si>
  <si>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</si>
  <si>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</si>
  <si>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</si>
  <si>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</si>
  <si>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</si>
  <si>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</si>
  <si>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</si>
  <si>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</si>
  <si>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</si>
  <si>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</si>
  <si>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</si>
  <si>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</si>
  <si>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</si>
  <si>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</si>
  <si>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</si>
  <si>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</si>
  <si>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</si>
  <si>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</si>
  <si>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</si>
  <si>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</si>
  <si>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</si>
  <si>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</si>
  <si>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</si>
  <si>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</si>
  <si>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</si>
  <si>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</si>
  <si>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</si>
  <si>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</si>
  <si>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</si>
  <si>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</si>
  <si>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</si>
  <si>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</si>
  <si>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</si>
  <si>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</si>
  <si>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</si>
  <si>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</si>
  <si>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</si>
  <si>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</si>
  <si>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</si>
  <si>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</si>
  <si>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</si>
  <si>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</si>
  <si>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</si>
  <si>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</si>
  <si>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</si>
  <si>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</si>
  <si>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</si>
  <si>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</si>
  <si>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</si>
  <si>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</si>
  <si>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</si>
  <si>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</si>
  <si>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</si>
  <si>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</si>
  <si>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</si>
  <si>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</si>
  <si>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</si>
  <si>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</si>
  <si>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</si>
  <si>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</si>
  <si>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</si>
  <si>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</si>
  <si>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</si>
  <si>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</si>
  <si>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</si>
  <si>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</si>
  <si>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</si>
  <si>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</si>
  <si>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</si>
  <si>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</si>
  <si>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</si>
  <si>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</si>
  <si>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</si>
  <si>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</si>
  <si>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</si>
  <si>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</si>
  <si>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</si>
  <si>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</si>
  <si>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</si>
  <si>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</si>
  <si>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</si>
  <si>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</si>
  <si>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</si>
  <si>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</si>
  <si>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</si>
  <si>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</si>
  <si>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</si>
  <si>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</si>
  <si>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</si>
  <si>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</si>
  <si>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</si>
  <si>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</si>
  <si>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</si>
  <si>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</si>
  <si>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</si>
  <si>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</si>
  <si>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</si>
  <si>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</si>
  <si>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</si>
  <si>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</si>
  <si>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</si>
  <si>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</si>
  <si>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</si>
  <si>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</si>
  <si>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</si>
  <si>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</si>
  <si>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</si>
  <si>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</si>
  <si>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</si>
  <si>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</si>
  <si>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</si>
  <si>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</si>
  <si>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</si>
  <si>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</si>
  <si>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</si>
  <si>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</si>
  <si>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</si>
  <si>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</si>
  <si>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</si>
  <si>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</si>
  <si>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</si>
  <si>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</si>
  <si>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</si>
  <si>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</si>
  <si>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</si>
  <si>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</si>
  <si>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</si>
  <si>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</si>
  <si>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</si>
  <si>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</si>
  <si>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</si>
  <si>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</si>
  <si>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</si>
  <si>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</si>
  <si>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</si>
  <si>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</si>
  <si>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</si>
  <si>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</si>
  <si>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</si>
  <si>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</si>
  <si>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</si>
  <si>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</si>
  <si>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</si>
  <si>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</si>
  <si>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</si>
  <si>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</si>
  <si>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</si>
  <si>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</si>
  <si>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</si>
  <si>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</si>
  <si>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</si>
  <si>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</si>
  <si>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</si>
  <si>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</si>
  <si>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</si>
  <si>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</si>
  <si>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</si>
  <si>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</si>
  <si>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</si>
  <si>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</si>
  <si>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</si>
  <si>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</si>
  <si>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</si>
  <si>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</si>
  <si>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</si>
  <si>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</si>
  <si>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</si>
  <si>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</si>
  <si>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</si>
  <si>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</si>
  <si>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</si>
  <si>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</si>
  <si>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</si>
  <si>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</si>
  <si>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</si>
  <si>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</si>
  <si>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</si>
  <si>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</si>
  <si>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</si>
  <si>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</si>
  <si>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</si>
  <si>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</si>
  <si>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</si>
  <si>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</si>
  <si>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</si>
  <si>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</si>
  <si>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</si>
  <si>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</si>
  <si>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</si>
  <si>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</si>
  <si>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</si>
  <si>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para el Desarrollo Integral de la Familia del Municipio de San Felipe, Gto.</t>
  </si>
  <si>
    <t>Correspondiente del 1 de Enero al 30 de Junio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</si>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</sst>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9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3" fillId="0" borderId="0" xfId="3" applyFont="1" applyAlignment="1" applyProtection="1">
      <alignment horizontal="left" vertical="top" wrapText="1"/>
      <protection locked="0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7" sqref="D17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9" t="s">
        <v>662</v>
      </c>
      <c r="B1" s="169"/>
      <c r="C1" s="17"/>
      <c r="D1" s="14" t="s">
        <v>602</v>
      </c>
      <c r="E1" s="15">
        <v>2023</v>
      </c>
    </row>
    <row r="2" spans="1:5" ht="18.95" customHeight="1" x14ac:dyDescent="0.2">
      <c r="A2" s="170" t="s">
        <v>601</v>
      </c>
      <c r="B2" s="170"/>
      <c r="C2" s="36"/>
      <c r="D2" s="14" t="s">
        <v>603</v>
      </c>
      <c r="E2" s="17" t="s">
        <v>608</v>
      </c>
    </row>
    <row r="3" spans="1:5" ht="18.95" customHeight="1" x14ac:dyDescent="0.2">
      <c r="A3" s="171" t="s">
        <v>663</v>
      </c>
      <c r="B3" s="171"/>
      <c r="C3" s="17"/>
      <c r="D3" s="14" t="s">
        <v>604</v>
      </c>
      <c r="E3" s="15">
        <v>2</v>
      </c>
    </row>
    <row r="4" spans="1:5" s="93" customFormat="1" ht="18.95" customHeight="1" x14ac:dyDescent="0.2">
      <c r="A4" s="171" t="s">
        <v>623</v>
      </c>
      <c r="B4" s="171"/>
      <c r="C4" s="171"/>
      <c r="D4" s="171"/>
      <c r="E4" s="171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5" x14ac:dyDescent="0.2">
      <c r="A33" s="7"/>
      <c r="B33" s="10"/>
    </row>
    <row r="34" spans="1:5" x14ac:dyDescent="0.2">
      <c r="A34" s="7"/>
      <c r="B34" s="9"/>
    </row>
    <row r="35" spans="1:5" x14ac:dyDescent="0.2">
      <c r="A35" s="45" t="s">
        <v>48</v>
      </c>
      <c r="B35" s="46" t="s">
        <v>43</v>
      </c>
    </row>
    <row r="36" spans="1:5" x14ac:dyDescent="0.2">
      <c r="A36" s="45" t="s">
        <v>49</v>
      </c>
      <c r="B36" s="46" t="s">
        <v>44</v>
      </c>
    </row>
    <row r="37" spans="1:5" x14ac:dyDescent="0.2">
      <c r="A37" s="7"/>
      <c r="B37" s="10"/>
    </row>
    <row r="38" spans="1:5" x14ac:dyDescent="0.2">
      <c r="A38" s="7"/>
      <c r="B38" s="8" t="s">
        <v>46</v>
      </c>
    </row>
    <row r="39" spans="1:5" x14ac:dyDescent="0.2">
      <c r="A39" s="7" t="s">
        <v>47</v>
      </c>
      <c r="B39" s="46" t="s">
        <v>32</v>
      </c>
    </row>
    <row r="40" spans="1:5" x14ac:dyDescent="0.2">
      <c r="A40" s="7"/>
      <c r="B40" s="46" t="s">
        <v>624</v>
      </c>
    </row>
    <row r="41" spans="1:5" ht="12" thickBot="1" x14ac:dyDescent="0.25">
      <c r="A41" s="11"/>
      <c r="B41" s="12"/>
    </row>
    <row r="44" spans="1:5" x14ac:dyDescent="0.2">
      <c r="B44" s="93" t="s">
        <v>625</v>
      </c>
    </row>
    <row r="47" spans="1:5" ht="11.25" customHeight="1" x14ac:dyDescent="0.2">
      <c r="B47" s="166" t="s">
        <v>664</v>
      </c>
      <c r="C47" s="172" t="s">
        <v>665</v>
      </c>
      <c r="D47" s="172"/>
      <c r="E47" s="172"/>
    </row>
    <row r="48" spans="1:5" x14ac:dyDescent="0.2">
      <c r="B48" s="167" t="s">
        <v>666</v>
      </c>
      <c r="C48" s="168" t="s">
        <v>667</v>
      </c>
      <c r="D48" s="3"/>
    </row>
    <row r="49" spans="2:4" x14ac:dyDescent="0.2">
      <c r="B49" s="166" t="s">
        <v>668</v>
      </c>
      <c r="C49" s="168" t="s">
        <v>669</v>
      </c>
      <c r="D49" s="3"/>
    </row>
  </sheetData>
  <sheetProtection formatCells="0" formatColumns="0" formatRows="0" autoFilter="0" pivotTables="0"/>
  <mergeCells count="5">
    <mergeCell ref="A1:B1"/>
    <mergeCell ref="A2:B2"/>
    <mergeCell ref="A3:B3"/>
    <mergeCell ref="A4:E4"/>
    <mergeCell ref="C47:E47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1.1023622047244095" right="0.70866141732283472" top="0.74803149606299213" bottom="0.74803149606299213" header="0.31496062992125984" footer="0.31496062992125984"/>
  <pageSetup scale="8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workbookViewId="0">
      <selection activeCell="B24" sqref="B24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7" t="s">
        <v>662</v>
      </c>
      <c r="B1" s="178"/>
      <c r="C1" s="179"/>
    </row>
    <row r="2" spans="1:3" s="37" customFormat="1" ht="18" customHeight="1" x14ac:dyDescent="0.25">
      <c r="A2" s="180" t="s">
        <v>613</v>
      </c>
      <c r="B2" s="181"/>
      <c r="C2" s="182"/>
    </row>
    <row r="3" spans="1:3" s="37" customFormat="1" ht="18" customHeight="1" x14ac:dyDescent="0.25">
      <c r="A3" s="180" t="s">
        <v>663</v>
      </c>
      <c r="B3" s="183"/>
      <c r="C3" s="182"/>
    </row>
    <row r="4" spans="1:3" s="40" customFormat="1" ht="18" customHeight="1" x14ac:dyDescent="0.2">
      <c r="A4" s="184" t="s">
        <v>614</v>
      </c>
      <c r="B4" s="185"/>
      <c r="C4" s="186"/>
    </row>
    <row r="5" spans="1:3" s="38" customFormat="1" x14ac:dyDescent="0.2">
      <c r="A5" s="58" t="s">
        <v>521</v>
      </c>
      <c r="B5" s="58"/>
      <c r="C5" s="145">
        <v>7287263.8499999996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17240.84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17240.84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4" x14ac:dyDescent="0.2">
      <c r="A17" s="70">
        <v>3.2</v>
      </c>
      <c r="B17" s="63" t="s">
        <v>530</v>
      </c>
      <c r="C17" s="147">
        <v>0</v>
      </c>
    </row>
    <row r="18" spans="1:4" x14ac:dyDescent="0.2">
      <c r="A18" s="70">
        <v>3.3</v>
      </c>
      <c r="B18" s="65" t="s">
        <v>531</v>
      </c>
      <c r="C18" s="148">
        <v>0</v>
      </c>
    </row>
    <row r="19" spans="1:4" x14ac:dyDescent="0.2">
      <c r="A19" s="59"/>
      <c r="B19" s="71"/>
      <c r="C19" s="72"/>
    </row>
    <row r="20" spans="1:4" x14ac:dyDescent="0.2">
      <c r="A20" s="73" t="s">
        <v>660</v>
      </c>
      <c r="B20" s="73"/>
      <c r="C20" s="145">
        <f>C5+C7-C15</f>
        <v>7304504.6899999995</v>
      </c>
    </row>
    <row r="22" spans="1:4" x14ac:dyDescent="0.2">
      <c r="B22" s="39" t="s">
        <v>625</v>
      </c>
    </row>
    <row r="26" spans="1:4" x14ac:dyDescent="0.2">
      <c r="B26" s="166" t="s">
        <v>664</v>
      </c>
      <c r="C26" s="175" t="s">
        <v>665</v>
      </c>
      <c r="D26" s="175"/>
    </row>
    <row r="27" spans="1:4" x14ac:dyDescent="0.2">
      <c r="B27" s="167" t="s">
        <v>666</v>
      </c>
      <c r="C27" s="168" t="s">
        <v>667</v>
      </c>
      <c r="D27" s="3"/>
    </row>
    <row r="28" spans="1:4" x14ac:dyDescent="0.2">
      <c r="B28" s="166" t="s">
        <v>668</v>
      </c>
      <c r="C28" s="168" t="s">
        <v>669</v>
      </c>
      <c r="D28" s="3"/>
    </row>
  </sheetData>
  <mergeCells count="5">
    <mergeCell ref="C26:D26"/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tabSelected="1" workbookViewId="0">
      <selection activeCell="J26" sqref="J26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7" t="s">
        <v>662</v>
      </c>
      <c r="B1" s="188"/>
      <c r="C1" s="189"/>
    </row>
    <row r="2" spans="1:3" s="41" customFormat="1" ht="18.95" customHeight="1" x14ac:dyDescent="0.25">
      <c r="A2" s="190" t="s">
        <v>615</v>
      </c>
      <c r="B2" s="191"/>
      <c r="C2" s="192"/>
    </row>
    <row r="3" spans="1:3" s="41" customFormat="1" ht="18.95" customHeight="1" x14ac:dyDescent="0.25">
      <c r="A3" s="190" t="s">
        <v>663</v>
      </c>
      <c r="B3" s="193"/>
      <c r="C3" s="192"/>
    </row>
    <row r="4" spans="1:3" s="42" customFormat="1" x14ac:dyDescent="0.2">
      <c r="A4" s="184" t="s">
        <v>614</v>
      </c>
      <c r="B4" s="185"/>
      <c r="C4" s="186"/>
    </row>
    <row r="5" spans="1:3" x14ac:dyDescent="0.2">
      <c r="A5" s="84" t="s">
        <v>534</v>
      </c>
      <c r="B5" s="58"/>
      <c r="C5" s="149">
        <v>7357536.7300000004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0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0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4" x14ac:dyDescent="0.2">
      <c r="A33" s="90" t="s">
        <v>558</v>
      </c>
      <c r="B33" s="77" t="s">
        <v>449</v>
      </c>
      <c r="C33" s="150">
        <v>0</v>
      </c>
    </row>
    <row r="34" spans="1:4" x14ac:dyDescent="0.2">
      <c r="A34" s="90" t="s">
        <v>559</v>
      </c>
      <c r="B34" s="77" t="s">
        <v>455</v>
      </c>
      <c r="C34" s="150">
        <v>0</v>
      </c>
    </row>
    <row r="35" spans="1:4" x14ac:dyDescent="0.2">
      <c r="A35" s="90" t="s">
        <v>560</v>
      </c>
      <c r="B35" s="85" t="s">
        <v>561</v>
      </c>
      <c r="C35" s="152">
        <v>0</v>
      </c>
    </row>
    <row r="36" spans="1:4" x14ac:dyDescent="0.2">
      <c r="A36" s="78"/>
      <c r="B36" s="81"/>
      <c r="C36" s="82"/>
    </row>
    <row r="37" spans="1:4" x14ac:dyDescent="0.2">
      <c r="A37" s="83" t="s">
        <v>661</v>
      </c>
      <c r="B37" s="58"/>
      <c r="C37" s="145">
        <f>C5-C7+C30</f>
        <v>7357536.7300000004</v>
      </c>
    </row>
    <row r="39" spans="1:4" x14ac:dyDescent="0.2">
      <c r="B39" s="39" t="s">
        <v>625</v>
      </c>
    </row>
    <row r="43" spans="1:4" x14ac:dyDescent="0.2">
      <c r="B43" s="166" t="s">
        <v>664</v>
      </c>
      <c r="C43" s="175" t="s">
        <v>665</v>
      </c>
      <c r="D43" s="175"/>
    </row>
    <row r="44" spans="1:4" x14ac:dyDescent="0.2">
      <c r="B44" s="167" t="s">
        <v>666</v>
      </c>
      <c r="C44" s="168" t="s">
        <v>667</v>
      </c>
      <c r="D44" s="3"/>
    </row>
    <row r="45" spans="1:4" x14ac:dyDescent="0.2">
      <c r="B45" s="166" t="s">
        <v>668</v>
      </c>
      <c r="C45" s="168" t="s">
        <v>669</v>
      </c>
      <c r="D45" s="3"/>
    </row>
  </sheetData>
  <mergeCells count="5">
    <mergeCell ref="A1:C1"/>
    <mergeCell ref="A2:C2"/>
    <mergeCell ref="A3:C3"/>
    <mergeCell ref="A4:C4"/>
    <mergeCell ref="C43:D43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E24" sqref="E24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6" t="s">
        <v>662</v>
      </c>
      <c r="B1" s="194"/>
      <c r="C1" s="194"/>
      <c r="D1" s="194"/>
      <c r="E1" s="194"/>
      <c r="F1" s="194"/>
      <c r="G1" s="27" t="s">
        <v>605</v>
      </c>
      <c r="H1" s="28">
        <v>2023</v>
      </c>
    </row>
    <row r="2" spans="1:10" ht="18.95" customHeight="1" x14ac:dyDescent="0.2">
      <c r="A2" s="176" t="s">
        <v>616</v>
      </c>
      <c r="B2" s="194"/>
      <c r="C2" s="194"/>
      <c r="D2" s="194"/>
      <c r="E2" s="194"/>
      <c r="F2" s="194"/>
      <c r="G2" s="27" t="s">
        <v>606</v>
      </c>
      <c r="H2" s="28" t="s">
        <v>608</v>
      </c>
    </row>
    <row r="3" spans="1:10" ht="18.95" customHeight="1" x14ac:dyDescent="0.2">
      <c r="A3" s="195" t="s">
        <v>663</v>
      </c>
      <c r="B3" s="196"/>
      <c r="C3" s="196"/>
      <c r="D3" s="196"/>
      <c r="E3" s="196"/>
      <c r="F3" s="196"/>
      <c r="G3" s="27" t="s">
        <v>607</v>
      </c>
      <c r="H3" s="28">
        <v>2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17511668.690000001</v>
      </c>
      <c r="E36" s="34">
        <v>0</v>
      </c>
      <c r="F36" s="34">
        <f t="shared" si="0"/>
        <v>17511668.690000001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7287263.8499999996</v>
      </c>
      <c r="E37" s="34">
        <v>-19177471.5</v>
      </c>
      <c r="F37" s="34">
        <f t="shared" si="0"/>
        <v>-11890207.65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1657746.81</v>
      </c>
      <c r="E39" s="34">
        <v>0</v>
      </c>
      <c r="F39" s="34">
        <f t="shared" si="0"/>
        <v>1657746.81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-85044.1</v>
      </c>
      <c r="E40" s="34">
        <v>-7194163.75</v>
      </c>
      <c r="F40" s="34">
        <f t="shared" si="0"/>
        <v>-7279207.8499999996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-17511668.690000001</v>
      </c>
      <c r="F41" s="34">
        <f t="shared" si="0"/>
        <v>-17511668.690000001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17511668.690000001</v>
      </c>
      <c r="E42" s="34">
        <v>-7357536.7300000004</v>
      </c>
      <c r="F42" s="34">
        <f t="shared" si="0"/>
        <v>10154131.960000001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6576723</v>
      </c>
      <c r="E44" s="34">
        <v>-6576723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13885672.539999999</v>
      </c>
      <c r="E45" s="34">
        <v>-13885672.539999999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8056874.1900000004</v>
      </c>
      <c r="E46" s="34">
        <v>-6528135.8099999996</v>
      </c>
      <c r="F46" s="34">
        <f t="shared" si="0"/>
        <v>1528738.3800000008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6528135.8099999996</v>
      </c>
      <c r="E47" s="34">
        <v>-699337.46</v>
      </c>
      <c r="F47" s="34">
        <f t="shared" si="0"/>
        <v>5828798.3499999996</v>
      </c>
    </row>
    <row r="49" spans="2:4" x14ac:dyDescent="0.2">
      <c r="B49" s="29" t="s">
        <v>625</v>
      </c>
    </row>
    <row r="53" spans="2:4" x14ac:dyDescent="0.2">
      <c r="B53" s="166" t="s">
        <v>664</v>
      </c>
      <c r="C53" s="175" t="s">
        <v>665</v>
      </c>
      <c r="D53" s="175"/>
    </row>
    <row r="54" spans="2:4" x14ac:dyDescent="0.2">
      <c r="B54" s="167" t="s">
        <v>666</v>
      </c>
      <c r="C54" s="168" t="s">
        <v>667</v>
      </c>
      <c r="D54" s="3"/>
    </row>
    <row r="55" spans="2:4" x14ac:dyDescent="0.2">
      <c r="B55" s="166" t="s">
        <v>668</v>
      </c>
      <c r="C55" s="168" t="s">
        <v>669</v>
      </c>
      <c r="D55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53:D53"/>
  </mergeCells>
  <pageMargins left="0.9055118110236221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7" t="s">
        <v>34</v>
      </c>
      <c r="B5" s="197"/>
      <c r="C5" s="197"/>
      <c r="D5" s="197"/>
      <c r="E5" s="197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8" t="s">
        <v>36</v>
      </c>
      <c r="C10" s="198"/>
      <c r="D10" s="198"/>
      <c r="E10" s="198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8" t="s">
        <v>38</v>
      </c>
      <c r="C12" s="198"/>
      <c r="D12" s="198"/>
      <c r="E12" s="198"/>
    </row>
    <row r="13" spans="1:8" s="119" customFormat="1" ht="26.1" customHeight="1" x14ac:dyDescent="0.2">
      <c r="A13" s="123" t="s">
        <v>595</v>
      </c>
      <c r="B13" s="198" t="s">
        <v>39</v>
      </c>
      <c r="C13" s="198"/>
      <c r="D13" s="198"/>
      <c r="E13" s="198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zoomScale="106" zoomScaleNormal="106" workbookViewId="0">
      <selection sqref="A1:I157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3" t="s">
        <v>662</v>
      </c>
      <c r="B1" s="174"/>
      <c r="C1" s="174"/>
      <c r="D1" s="174"/>
      <c r="E1" s="174"/>
      <c r="F1" s="174"/>
      <c r="G1" s="14" t="s">
        <v>605</v>
      </c>
      <c r="H1" s="25">
        <v>2023</v>
      </c>
    </row>
    <row r="2" spans="1:8" s="16" customFormat="1" ht="18.95" customHeight="1" x14ac:dyDescent="0.25">
      <c r="A2" s="173" t="s">
        <v>609</v>
      </c>
      <c r="B2" s="174"/>
      <c r="C2" s="174"/>
      <c r="D2" s="174"/>
      <c r="E2" s="174"/>
      <c r="F2" s="174"/>
      <c r="G2" s="14" t="s">
        <v>606</v>
      </c>
      <c r="H2" s="25" t="s">
        <v>608</v>
      </c>
    </row>
    <row r="3" spans="1:8" s="16" customFormat="1" ht="18.95" customHeight="1" x14ac:dyDescent="0.25">
      <c r="A3" s="173" t="s">
        <v>663</v>
      </c>
      <c r="B3" s="174"/>
      <c r="C3" s="174"/>
      <c r="D3" s="174"/>
      <c r="E3" s="174"/>
      <c r="F3" s="174"/>
      <c r="G3" s="14" t="s">
        <v>607</v>
      </c>
      <c r="H3" s="25">
        <v>2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4681.5</v>
      </c>
      <c r="D15" s="24">
        <v>4681.5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1271.42</v>
      </c>
      <c r="D20" s="24">
        <v>1271.42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993111.12</v>
      </c>
      <c r="D23" s="24">
        <v>993111.12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643942.40000000002</v>
      </c>
    </row>
    <row r="42" spans="1:8" x14ac:dyDescent="0.2">
      <c r="A42" s="22">
        <v>1151</v>
      </c>
      <c r="B42" s="20" t="s">
        <v>223</v>
      </c>
      <c r="C42" s="24">
        <v>643942.40000000002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3162230.46</v>
      </c>
      <c r="D62" s="24">
        <f t="shared" ref="D62:E62" si="0">SUM(D63:D70)</f>
        <v>0</v>
      </c>
      <c r="E62" s="24">
        <f t="shared" si="0"/>
        <v>2070635.11</v>
      </c>
    </row>
    <row r="63" spans="1:9" x14ac:dyDescent="0.2">
      <c r="A63" s="22">
        <v>1241</v>
      </c>
      <c r="B63" s="20" t="s">
        <v>237</v>
      </c>
      <c r="C63" s="24">
        <v>1084959.8600000001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87216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299938.63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1660131.97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2070635.11</v>
      </c>
    </row>
    <row r="68" spans="1:9" x14ac:dyDescent="0.2">
      <c r="A68" s="22">
        <v>1246</v>
      </c>
      <c r="B68" s="20" t="s">
        <v>242</v>
      </c>
      <c r="C68" s="24">
        <v>29984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89749.2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82209.2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7540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1355144.84</v>
      </c>
      <c r="D110" s="24">
        <f>SUM(D111:D119)</f>
        <v>1355144.84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952308.79</v>
      </c>
      <c r="D112" s="24">
        <f t="shared" ref="D112:D119" si="1">C112</f>
        <v>952308.79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351526.58</v>
      </c>
      <c r="D117" s="24">
        <f t="shared" si="1"/>
        <v>351526.58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-48690.53</v>
      </c>
      <c r="D119" s="24">
        <f t="shared" si="1"/>
        <v>-48690.53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4" x14ac:dyDescent="0.2">
      <c r="A145" s="22">
        <v>2199</v>
      </c>
      <c r="B145" s="20" t="s">
        <v>298</v>
      </c>
      <c r="C145" s="24">
        <v>0</v>
      </c>
    </row>
    <row r="146" spans="1:4" x14ac:dyDescent="0.2">
      <c r="A146" s="22">
        <v>2240</v>
      </c>
      <c r="B146" s="20" t="s">
        <v>299</v>
      </c>
      <c r="C146" s="24">
        <f>SUM(C147:C149)</f>
        <v>0</v>
      </c>
    </row>
    <row r="147" spans="1:4" x14ac:dyDescent="0.2">
      <c r="A147" s="22">
        <v>2241</v>
      </c>
      <c r="B147" s="20" t="s">
        <v>300</v>
      </c>
      <c r="C147" s="24">
        <v>0</v>
      </c>
    </row>
    <row r="148" spans="1:4" x14ac:dyDescent="0.2">
      <c r="A148" s="22">
        <v>2242</v>
      </c>
      <c r="B148" s="20" t="s">
        <v>301</v>
      </c>
      <c r="C148" s="24">
        <v>0</v>
      </c>
    </row>
    <row r="149" spans="1:4" x14ac:dyDescent="0.2">
      <c r="A149" s="22">
        <v>2249</v>
      </c>
      <c r="B149" s="20" t="s">
        <v>302</v>
      </c>
      <c r="C149" s="24">
        <v>0</v>
      </c>
    </row>
    <row r="151" spans="1:4" x14ac:dyDescent="0.2">
      <c r="B151" s="20" t="s">
        <v>625</v>
      </c>
    </row>
    <row r="155" spans="1:4" x14ac:dyDescent="0.2">
      <c r="B155" s="166" t="s">
        <v>664</v>
      </c>
      <c r="C155" s="175" t="s">
        <v>665</v>
      </c>
      <c r="D155" s="175"/>
    </row>
    <row r="156" spans="1:4" x14ac:dyDescent="0.2">
      <c r="B156" s="167" t="s">
        <v>666</v>
      </c>
      <c r="C156" s="168" t="s">
        <v>667</v>
      </c>
      <c r="D156" s="3"/>
    </row>
    <row r="157" spans="1:4" x14ac:dyDescent="0.2">
      <c r="B157" s="166" t="s">
        <v>668</v>
      </c>
      <c r="C157" s="168" t="s">
        <v>669</v>
      </c>
      <c r="D157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55:D155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4"/>
  <sheetViews>
    <sheetView zoomScaleNormal="100" workbookViewId="0">
      <selection activeCell="B28" sqref="B28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3" width="15.7109375" style="20" customWidth="1"/>
    <col min="4" max="4" width="17.2851562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70" t="s">
        <v>662</v>
      </c>
      <c r="B1" s="170"/>
      <c r="C1" s="170"/>
      <c r="D1" s="14" t="s">
        <v>605</v>
      </c>
      <c r="E1" s="25">
        <v>2023</v>
      </c>
    </row>
    <row r="2" spans="1:5" s="16" customFormat="1" ht="18.95" customHeight="1" x14ac:dyDescent="0.25">
      <c r="A2" s="170" t="s">
        <v>610</v>
      </c>
      <c r="B2" s="170"/>
      <c r="C2" s="170"/>
      <c r="D2" s="14" t="s">
        <v>606</v>
      </c>
      <c r="E2" s="25" t="s">
        <v>608</v>
      </c>
    </row>
    <row r="3" spans="1:5" s="16" customFormat="1" ht="18.95" customHeight="1" x14ac:dyDescent="0.25">
      <c r="A3" s="170" t="s">
        <v>663</v>
      </c>
      <c r="B3" s="170"/>
      <c r="C3" s="170"/>
      <c r="D3" s="14" t="s">
        <v>607</v>
      </c>
      <c r="E3" s="25">
        <v>2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434508.77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263.77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263.77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434245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434245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6835514.2400000002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6835514.2400000002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6835514.2400000002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17240.84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17240.84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17240.84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7357536.7300000004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6285846.3400000008</v>
      </c>
      <c r="D99" s="57">
        <f>C99/$C$98</f>
        <v>0.85434114305807896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5601540</v>
      </c>
      <c r="D100" s="57">
        <f t="shared" ref="D100:D163" si="0">C100/$C$98</f>
        <v>0.76133361008719014</v>
      </c>
      <c r="E100" s="56"/>
    </row>
    <row r="101" spans="1:5" x14ac:dyDescent="0.2">
      <c r="A101" s="54">
        <v>5111</v>
      </c>
      <c r="B101" s="51" t="s">
        <v>361</v>
      </c>
      <c r="C101" s="55">
        <v>3946138.91</v>
      </c>
      <c r="D101" s="57">
        <f t="shared" si="0"/>
        <v>0.53633968199027937</v>
      </c>
      <c r="E101" s="56"/>
    </row>
    <row r="102" spans="1:5" x14ac:dyDescent="0.2">
      <c r="A102" s="54">
        <v>5112</v>
      </c>
      <c r="B102" s="51" t="s">
        <v>362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363</v>
      </c>
      <c r="C103" s="55">
        <v>4186.21</v>
      </c>
      <c r="D103" s="57">
        <f t="shared" si="0"/>
        <v>5.6896895708735381E-4</v>
      </c>
      <c r="E103" s="56"/>
    </row>
    <row r="104" spans="1:5" x14ac:dyDescent="0.2">
      <c r="A104" s="54">
        <v>5114</v>
      </c>
      <c r="B104" s="51" t="s">
        <v>364</v>
      </c>
      <c r="C104" s="55">
        <v>724550.71</v>
      </c>
      <c r="D104" s="57">
        <f t="shared" si="0"/>
        <v>9.84773486818869E-2</v>
      </c>
      <c r="E104" s="56"/>
    </row>
    <row r="105" spans="1:5" x14ac:dyDescent="0.2">
      <c r="A105" s="54">
        <v>5115</v>
      </c>
      <c r="B105" s="51" t="s">
        <v>365</v>
      </c>
      <c r="C105" s="55">
        <v>926664.17</v>
      </c>
      <c r="D105" s="57">
        <f t="shared" si="0"/>
        <v>0.12594761045793651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207598.65</v>
      </c>
      <c r="D107" s="57">
        <f t="shared" si="0"/>
        <v>2.8215781669634964E-2</v>
      </c>
      <c r="E107" s="56"/>
    </row>
    <row r="108" spans="1:5" x14ac:dyDescent="0.2">
      <c r="A108" s="54">
        <v>5121</v>
      </c>
      <c r="B108" s="51" t="s">
        <v>368</v>
      </c>
      <c r="C108" s="55">
        <v>45194.8</v>
      </c>
      <c r="D108" s="57">
        <f t="shared" si="0"/>
        <v>6.1426536704492947E-3</v>
      </c>
      <c r="E108" s="56"/>
    </row>
    <row r="109" spans="1:5" x14ac:dyDescent="0.2">
      <c r="A109" s="54">
        <v>5122</v>
      </c>
      <c r="B109" s="51" t="s">
        <v>369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370</v>
      </c>
      <c r="C110" s="55">
        <v>1437.39</v>
      </c>
      <c r="D110" s="57">
        <f t="shared" si="0"/>
        <v>1.9536293908518484E-4</v>
      </c>
      <c r="E110" s="56"/>
    </row>
    <row r="111" spans="1:5" x14ac:dyDescent="0.2">
      <c r="A111" s="54">
        <v>5124</v>
      </c>
      <c r="B111" s="51" t="s">
        <v>371</v>
      </c>
      <c r="C111" s="55">
        <v>1411</v>
      </c>
      <c r="D111" s="57">
        <f t="shared" si="0"/>
        <v>1.9177614081717265E-4</v>
      </c>
      <c r="E111" s="56"/>
    </row>
    <row r="112" spans="1:5" x14ac:dyDescent="0.2">
      <c r="A112" s="54">
        <v>5125</v>
      </c>
      <c r="B112" s="51" t="s">
        <v>372</v>
      </c>
      <c r="C112" s="55">
        <v>728.46</v>
      </c>
      <c r="D112" s="57">
        <f t="shared" si="0"/>
        <v>9.9008680042294528E-5</v>
      </c>
      <c r="E112" s="56"/>
    </row>
    <row r="113" spans="1:5" x14ac:dyDescent="0.2">
      <c r="A113" s="54">
        <v>5126</v>
      </c>
      <c r="B113" s="51" t="s">
        <v>373</v>
      </c>
      <c r="C113" s="55">
        <v>141744</v>
      </c>
      <c r="D113" s="57">
        <f t="shared" si="0"/>
        <v>1.9265143376321275E-2</v>
      </c>
      <c r="E113" s="56"/>
    </row>
    <row r="114" spans="1:5" x14ac:dyDescent="0.2">
      <c r="A114" s="54">
        <v>5127</v>
      </c>
      <c r="B114" s="51" t="s">
        <v>374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17083</v>
      </c>
      <c r="D116" s="57">
        <f t="shared" si="0"/>
        <v>2.3218368629197451E-3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476707.69000000006</v>
      </c>
      <c r="D117" s="57">
        <f t="shared" si="0"/>
        <v>6.479175130125378E-2</v>
      </c>
      <c r="E117" s="56"/>
    </row>
    <row r="118" spans="1:5" x14ac:dyDescent="0.2">
      <c r="A118" s="54">
        <v>5131</v>
      </c>
      <c r="B118" s="51" t="s">
        <v>378</v>
      </c>
      <c r="C118" s="55">
        <v>56226.04</v>
      </c>
      <c r="D118" s="57">
        <f t="shared" si="0"/>
        <v>7.6419652477902065E-3</v>
      </c>
      <c r="E118" s="56"/>
    </row>
    <row r="119" spans="1:5" x14ac:dyDescent="0.2">
      <c r="A119" s="54">
        <v>5132</v>
      </c>
      <c r="B119" s="51" t="s">
        <v>379</v>
      </c>
      <c r="C119" s="55">
        <v>18340.759999999998</v>
      </c>
      <c r="D119" s="57">
        <f t="shared" si="0"/>
        <v>2.4927853809028821E-3</v>
      </c>
      <c r="E119" s="56"/>
    </row>
    <row r="120" spans="1:5" x14ac:dyDescent="0.2">
      <c r="A120" s="54">
        <v>5133</v>
      </c>
      <c r="B120" s="51" t="s">
        <v>380</v>
      </c>
      <c r="C120" s="55">
        <v>116440.93</v>
      </c>
      <c r="D120" s="57">
        <f t="shared" si="0"/>
        <v>1.5826075257663035E-2</v>
      </c>
      <c r="E120" s="56"/>
    </row>
    <row r="121" spans="1:5" x14ac:dyDescent="0.2">
      <c r="A121" s="54">
        <v>5134</v>
      </c>
      <c r="B121" s="51" t="s">
        <v>381</v>
      </c>
      <c r="C121" s="55">
        <v>136155.42000000001</v>
      </c>
      <c r="D121" s="57">
        <f t="shared" si="0"/>
        <v>1.8505571225330465E-2</v>
      </c>
      <c r="E121" s="56"/>
    </row>
    <row r="122" spans="1:5" x14ac:dyDescent="0.2">
      <c r="A122" s="54">
        <v>5135</v>
      </c>
      <c r="B122" s="51" t="s">
        <v>382</v>
      </c>
      <c r="C122" s="55">
        <v>14574.32</v>
      </c>
      <c r="D122" s="57">
        <f t="shared" si="0"/>
        <v>1.9808694859210032E-3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778</v>
      </c>
      <c r="D124" s="57">
        <f t="shared" si="0"/>
        <v>1.0574191180422418E-4</v>
      </c>
      <c r="E124" s="56"/>
    </row>
    <row r="125" spans="1:5" x14ac:dyDescent="0.2">
      <c r="A125" s="54">
        <v>5138</v>
      </c>
      <c r="B125" s="51" t="s">
        <v>385</v>
      </c>
      <c r="C125" s="55">
        <v>16030.32</v>
      </c>
      <c r="D125" s="57">
        <f t="shared" si="0"/>
        <v>2.1787618041561579E-3</v>
      </c>
      <c r="E125" s="56"/>
    </row>
    <row r="126" spans="1:5" x14ac:dyDescent="0.2">
      <c r="A126" s="54">
        <v>5139</v>
      </c>
      <c r="B126" s="51" t="s">
        <v>386</v>
      </c>
      <c r="C126" s="55">
        <v>118161.9</v>
      </c>
      <c r="D126" s="57">
        <f t="shared" si="0"/>
        <v>1.6059980987685806E-2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1071690.3899999999</v>
      </c>
      <c r="D127" s="57">
        <f t="shared" si="0"/>
        <v>0.14565885694192107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1036404.99</v>
      </c>
      <c r="D137" s="57">
        <f t="shared" si="0"/>
        <v>0.14086303990493296</v>
      </c>
      <c r="E137" s="56"/>
    </row>
    <row r="138" spans="1:5" x14ac:dyDescent="0.2">
      <c r="A138" s="54">
        <v>5241</v>
      </c>
      <c r="B138" s="51" t="s">
        <v>396</v>
      </c>
      <c r="C138" s="55">
        <v>879062.63</v>
      </c>
      <c r="D138" s="57">
        <f t="shared" si="0"/>
        <v>0.119477844591066</v>
      </c>
      <c r="E138" s="56"/>
    </row>
    <row r="139" spans="1:5" x14ac:dyDescent="0.2">
      <c r="A139" s="54">
        <v>5242</v>
      </c>
      <c r="B139" s="51" t="s">
        <v>397</v>
      </c>
      <c r="C139" s="55">
        <v>111000</v>
      </c>
      <c r="D139" s="57">
        <f t="shared" si="0"/>
        <v>1.5086570964355891E-2</v>
      </c>
      <c r="E139" s="56"/>
    </row>
    <row r="140" spans="1:5" x14ac:dyDescent="0.2">
      <c r="A140" s="54">
        <v>5243</v>
      </c>
      <c r="B140" s="51" t="s">
        <v>398</v>
      </c>
      <c r="C140" s="55">
        <v>46342.36</v>
      </c>
      <c r="D140" s="57">
        <f t="shared" si="0"/>
        <v>6.2986243495110625E-3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35285.4</v>
      </c>
      <c r="D142" s="57">
        <f t="shared" si="0"/>
        <v>4.7958170369881391E-3</v>
      </c>
      <c r="E142" s="56"/>
    </row>
    <row r="143" spans="1:5" x14ac:dyDescent="0.2">
      <c r="A143" s="54">
        <v>5251</v>
      </c>
      <c r="B143" s="51" t="s">
        <v>400</v>
      </c>
      <c r="C143" s="55">
        <v>35285.4</v>
      </c>
      <c r="D143" s="57">
        <f t="shared" si="0"/>
        <v>4.7958170369881391E-3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  <row r="222" spans="1:5" x14ac:dyDescent="0.2">
      <c r="B222" s="166" t="s">
        <v>664</v>
      </c>
      <c r="C222" s="175" t="s">
        <v>665</v>
      </c>
      <c r="D222" s="175"/>
    </row>
    <row r="223" spans="1:5" x14ac:dyDescent="0.2">
      <c r="B223" s="167" t="s">
        <v>666</v>
      </c>
      <c r="C223" s="168" t="s">
        <v>667</v>
      </c>
      <c r="D223" s="3"/>
    </row>
    <row r="224" spans="1:5" x14ac:dyDescent="0.2">
      <c r="B224" s="166" t="s">
        <v>668</v>
      </c>
      <c r="C224" s="168" t="s">
        <v>669</v>
      </c>
      <c r="D224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2:D222"/>
  </mergeCells>
  <pageMargins left="0.9055118110236221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B29" sqref="B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6" t="s">
        <v>662</v>
      </c>
      <c r="B1" s="176"/>
      <c r="C1" s="176"/>
      <c r="D1" s="27" t="s">
        <v>605</v>
      </c>
      <c r="E1" s="28">
        <v>2023</v>
      </c>
    </row>
    <row r="2" spans="1:5" ht="18.95" customHeight="1" x14ac:dyDescent="0.2">
      <c r="A2" s="176" t="s">
        <v>611</v>
      </c>
      <c r="B2" s="176"/>
      <c r="C2" s="176"/>
      <c r="D2" s="27" t="s">
        <v>606</v>
      </c>
      <c r="E2" s="28" t="s">
        <v>608</v>
      </c>
    </row>
    <row r="3" spans="1:5" ht="18.95" customHeight="1" x14ac:dyDescent="0.2">
      <c r="A3" s="176" t="s">
        <v>663</v>
      </c>
      <c r="B3" s="176"/>
      <c r="C3" s="176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2366203.4700000002</v>
      </c>
    </row>
    <row r="9" spans="1:5" x14ac:dyDescent="0.2">
      <c r="A9" s="33">
        <v>3120</v>
      </c>
      <c r="B9" s="29" t="s">
        <v>465</v>
      </c>
      <c r="C9" s="34">
        <v>0.01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-70272.88</v>
      </c>
    </row>
    <row r="15" spans="1:5" x14ac:dyDescent="0.2">
      <c r="A15" s="33">
        <v>3220</v>
      </c>
      <c r="B15" s="29" t="s">
        <v>469</v>
      </c>
      <c r="C15" s="34">
        <v>7032986.8899999997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  <row r="33" spans="2:4" x14ac:dyDescent="0.2">
      <c r="B33" s="166" t="s">
        <v>664</v>
      </c>
      <c r="C33" s="175" t="s">
        <v>665</v>
      </c>
      <c r="D33" s="175"/>
    </row>
    <row r="34" spans="2:4" x14ac:dyDescent="0.2">
      <c r="B34" s="167" t="s">
        <v>666</v>
      </c>
      <c r="C34" s="168" t="s">
        <v>667</v>
      </c>
      <c r="D34" s="3"/>
    </row>
    <row r="35" spans="2:4" x14ac:dyDescent="0.2">
      <c r="B35" s="166" t="s">
        <v>668</v>
      </c>
      <c r="C35" s="168" t="s">
        <v>669</v>
      </c>
      <c r="D35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3:D3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9"/>
  <sheetViews>
    <sheetView workbookViewId="0">
      <selection activeCell="C31" sqref="C3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8.140625" style="29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6" t="s">
        <v>662</v>
      </c>
      <c r="B1" s="176"/>
      <c r="C1" s="176"/>
      <c r="D1" s="27" t="s">
        <v>605</v>
      </c>
      <c r="E1" s="28">
        <v>2023</v>
      </c>
    </row>
    <row r="2" spans="1:5" s="35" customFormat="1" ht="18.95" customHeight="1" x14ac:dyDescent="0.25">
      <c r="A2" s="176" t="s">
        <v>612</v>
      </c>
      <c r="B2" s="176"/>
      <c r="C2" s="176"/>
      <c r="D2" s="27" t="s">
        <v>606</v>
      </c>
      <c r="E2" s="28" t="s">
        <v>608</v>
      </c>
    </row>
    <row r="3" spans="1:5" s="35" customFormat="1" ht="18.95" customHeight="1" x14ac:dyDescent="0.25">
      <c r="A3" s="176" t="s">
        <v>663</v>
      </c>
      <c r="B3" s="176"/>
      <c r="C3" s="176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1189126.54</v>
      </c>
      <c r="D9" s="34">
        <v>0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1550412.8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1189126.54</v>
      </c>
      <c r="D15" s="135">
        <f>SUM(D8:D14)</f>
        <v>1550412.8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0</v>
      </c>
      <c r="D28" s="135">
        <f>SUM(D29:D36)</f>
        <v>0</v>
      </c>
      <c r="E28" s="130"/>
    </row>
    <row r="29" spans="1:5" x14ac:dyDescent="0.2">
      <c r="A29" s="33">
        <v>1241</v>
      </c>
      <c r="B29" s="29" t="s">
        <v>237</v>
      </c>
      <c r="C29" s="34">
        <v>0</v>
      </c>
      <c r="D29" s="132">
        <v>0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0</v>
      </c>
      <c r="D43" s="135">
        <f>D20+D28+D37</f>
        <v>0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-70272.88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0</v>
      </c>
      <c r="D48" s="135">
        <f>D51+D63+D91+D94+D49</f>
        <v>396342.18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396342.18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396342.18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385905.16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10437.02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17240.84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17240.84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17240.84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-87513.72</v>
      </c>
      <c r="D122" s="135">
        <f>D47+D48+D100-D106-D109</f>
        <v>396342.18</v>
      </c>
    </row>
    <row r="124" spans="1:4" x14ac:dyDescent="0.2">
      <c r="A124" s="130" t="s">
        <v>625</v>
      </c>
    </row>
    <row r="127" spans="1:4" x14ac:dyDescent="0.2">
      <c r="B127" s="166" t="s">
        <v>664</v>
      </c>
      <c r="C127" s="175" t="s">
        <v>665</v>
      </c>
      <c r="D127" s="175"/>
    </row>
    <row r="128" spans="1:4" x14ac:dyDescent="0.2">
      <c r="B128" s="167" t="s">
        <v>666</v>
      </c>
      <c r="C128" s="168" t="s">
        <v>667</v>
      </c>
      <c r="D128" s="3"/>
    </row>
    <row r="129" spans="2:4" x14ac:dyDescent="0.2">
      <c r="B129" s="166" t="s">
        <v>668</v>
      </c>
      <c r="C129" s="168" t="s">
        <v>669</v>
      </c>
      <c r="D129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127:D127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9055118110236221" right="0.70866141732283472" top="0.74803149606299213" bottom="0.74803149606299213" header="0.31496062992125984" footer="0.31496062992125984"/>
  <pageSetup scale="9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2023-08-25T16:31:58Z</cp:lastPrinted>
  <dcterms:created xsi:type="dcterms:W3CDTF">2012-12-11T20:36:24Z</dcterms:created>
  <dcterms:modified xsi:type="dcterms:W3CDTF">2023-08-25T16:33:23Z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